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filterPrivacy="1" defaultThemeVersion="124226"/>
  <xr:revisionPtr revIDLastSave="0" documentId="13_ncr:1_{4052C6DB-0A75-4A7F-9CA8-AB897EEA1DF5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0" sheetId="1" r:id="rId1"/>
  </sheets>
  <definedNames>
    <definedName name="OLE_LINK1" localSheetId="0">'приложение 10'!#REF!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29" i="1" l="1"/>
  <c r="B28" i="1" s="1"/>
  <c r="B21" i="1"/>
  <c r="B25" i="1"/>
  <c r="B24" i="1" s="1"/>
  <c r="B23" i="1" s="1"/>
  <c r="B22" i="1"/>
  <c r="C20" i="1"/>
  <c r="C19" i="1" s="1"/>
  <c r="D20" i="1"/>
  <c r="D19" i="1" s="1"/>
  <c r="C40" i="1"/>
  <c r="D40" i="1"/>
  <c r="B40" i="1"/>
  <c r="C28" i="1"/>
  <c r="C27" i="1" s="1"/>
  <c r="C26" i="1" s="1"/>
  <c r="D28" i="1"/>
  <c r="D27" i="1" s="1"/>
  <c r="D26" i="1" s="1"/>
  <c r="D24" i="1"/>
  <c r="D23" i="1" s="1"/>
  <c r="C24" i="1"/>
  <c r="C23" i="1" s="1"/>
  <c r="B27" i="1" l="1"/>
  <c r="B26" i="1" s="1"/>
  <c r="B20" i="1"/>
  <c r="B19" i="1" s="1"/>
  <c r="B18" i="1" s="1"/>
  <c r="D18" i="1"/>
  <c r="D37" i="1" s="1"/>
  <c r="D41" i="1" s="1"/>
  <c r="C18" i="1"/>
  <c r="C37" i="1" s="1"/>
  <c r="C41" i="1" s="1"/>
  <c r="B37" i="1" l="1"/>
  <c r="B41" i="1" s="1"/>
</calcChain>
</file>

<file path=xl/sharedStrings.xml><?xml version="1.0" encoding="utf-8"?>
<sst xmlns="http://schemas.openxmlformats.org/spreadsheetml/2006/main" count="46" uniqueCount="38">
  <si>
    <t>УТВЕРЖДЕНО</t>
  </si>
  <si>
    <t>решением совета депутатов</t>
  </si>
  <si>
    <t>муниципального образования</t>
  </si>
  <si>
    <t>«Выборгский район» Ленинградской области</t>
  </si>
  <si>
    <t>от 10 декабря 2019 года № 23</t>
  </si>
  <si>
    <t>в редакции решения</t>
  </si>
  <si>
    <t>АДРЕСНАЯ ИНВЕСТИЦИОННАЯ ПРОГРАММА</t>
  </si>
  <si>
    <t>Наименование муниципальной программы</t>
  </si>
  <si>
    <t>Главный распорядитель бюджетных средств</t>
  </si>
  <si>
    <t>Комитет образования администрации муниципального образования «Выборгский район» Ленинградской области</t>
  </si>
  <si>
    <t>- строительство универсального спортивного зала МБОУ «СОШ № 12» (структурное подразделение имени С.И. Ростоцкого) по адресу: Ленинградская область, Выборгский район, г. Высоцк, ул. Ленинская, д. 4 , в том числе:</t>
  </si>
  <si>
    <t>- местный бюджет</t>
  </si>
  <si>
    <t>Подпрограмма "Социальная поддержка детей – сирот и детей, оставшихся без попечения родителей":</t>
  </si>
  <si>
    <t>Администрация муниципального образования «Выборгский район» Ленинградской области</t>
  </si>
  <si>
    <t>- обеспечение однократно благоустроенным жилым помещением специализированного жилищного фонда по договорам найма специализированных жилых помещений детей-сирот и детей, оставшихся без попечения родителей, лиц из числа детей-сирот, в том числе:</t>
  </si>
  <si>
    <t xml:space="preserve">- строительство автомобильной дороги «Подъезд к пос. Яшино» в Выборгском районе Ленинградской области (в т.ч. разработка проектной документации, экспертиза проекта), в том числе: </t>
  </si>
  <si>
    <t>Всего по программной части</t>
  </si>
  <si>
    <t>Всего по непрограммной части</t>
  </si>
  <si>
    <t>Всего по адресной инвестиционной программе</t>
  </si>
  <si>
    <t xml:space="preserve">                    </t>
  </si>
  <si>
    <t>(приложение 10)</t>
  </si>
  <si>
    <t>- областной бюджет</t>
  </si>
  <si>
    <t xml:space="preserve">подпрограмма 
«Развитие сети автомобильных дорог общего пользования»:
</t>
  </si>
  <si>
    <t>- строительство автомобильной дороги «Подъезд к пос. Кравцово» в Выборгском районе Ленинградской области (в т.ч. корректировка проектной документации, экспертиза проекта), в том числе:</t>
  </si>
  <si>
    <t>- строительство объекта местного значения «Общегражданское кладбище» на территории МО «Селезневское сельское поселение» (разработка проектной документации), в том числе:</t>
  </si>
  <si>
    <t xml:space="preserve">Подпрограмма 
«Развитие начального общего, основного общего и среднего общего образования детей в Выборгском районе Ленинградской области»:
</t>
  </si>
  <si>
    <t xml:space="preserve">- реконструкция автомобильных дорог общего пользования муниципального значения, в том числе: </t>
  </si>
  <si>
    <t>-проект реконструкции дороги с мостом у р.Малиновка</t>
  </si>
  <si>
    <t>- расходы по вводу участка дороги п.Клеверное в эксплуатацию</t>
  </si>
  <si>
    <r>
      <rPr>
        <b/>
        <sz val="10"/>
        <color theme="1"/>
        <rFont val="Times New Roman"/>
        <family val="1"/>
        <charset val="204"/>
      </rPr>
      <t>Муниципальная программа муниципального образования «Выборгский район» Ленинградской области "Современное образование в Выборгском районе Ленинградской области", 
в том числе:</t>
    </r>
    <r>
      <rPr>
        <sz val="10"/>
        <color theme="1"/>
        <rFont val="Times New Roman"/>
        <family val="1"/>
        <charset val="204"/>
      </rPr>
      <t xml:space="preserve">
</t>
    </r>
  </si>
  <si>
    <r>
      <rPr>
        <b/>
        <sz val="10"/>
        <color theme="1"/>
        <rFont val="Times New Roman"/>
        <family val="1"/>
        <charset val="204"/>
      </rPr>
      <t>Муниципальная программа муниципального образования «Выборгский район» Ленинградской области «Развитие автомобильных дорог Выборгского района Ленинградской области»,
в том числе:</t>
    </r>
    <r>
      <rPr>
        <sz val="10"/>
        <color theme="1"/>
        <rFont val="Times New Roman"/>
        <family val="1"/>
        <charset val="204"/>
      </rPr>
      <t xml:space="preserve">
</t>
    </r>
  </si>
  <si>
    <t xml:space="preserve">   (тысяч рублей)</t>
  </si>
  <si>
    <t>2020 год</t>
  </si>
  <si>
    <t>2021 год</t>
  </si>
  <si>
    <t>2022 год</t>
  </si>
  <si>
    <t>МУНИЦИПАЛЬНОГО ОБРАЗОВАНИЯ "ВЫБОРГСКИЙ РАЙОН" ЛЕНИНГРАДСКОЙ ОБЛАСТИ</t>
  </si>
  <si>
    <t>НА 2020 ГОД И НА ПЛАНОВЫЙ ПЕРИОД 2021 И 2022 ГГОДОВ</t>
  </si>
  <si>
    <t>от 27 марта 2020 года №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</si>
</sst>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_-;\-* #,##0.0_-;_-* &quot;-&quot;??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8">
    <xf numFmtId="0" fontId="0" fillId="0" borderId="0" xfId="0"/>
    <xf numFmtId="0" fontId="1" fillId="2" borderId="0" xfId="0" applyFont="1" applyFill="1"/>
    <xf numFmtId="0" fontId="3" fillId="2" borderId="0" xfId="0" applyFont="1" applyFill="1"/>
    <xf numFmtId="0" fontId="3" fillId="0" borderId="0" xfId="0" applyFont="1"/>
    <xf numFmtId="0" fontId="3" fillId="2" borderId="0" xfId="0" applyFont="1" applyFill="1" applyAlignment="1">
      <alignment horizontal="right"/>
    </xf>
    <xf numFmtId="0" fontId="4" fillId="0" borderId="0" xfId="0" applyFont="1" applyAlignment="1"/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vertical="top" wrapText="1"/>
    </xf>
    <xf numFmtId="0" fontId="1" fillId="2" borderId="0" xfId="0" applyFont="1" applyFill="1" applyAlignment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/>
    </xf>
    <xf numFmtId="0" fontId="4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41"/>
  <sheetViews>
    <sheetView tabSelected="1" view="pageLayout" zoomScaleNormal="100" workbookViewId="0">
      <selection activeCell="A13" sqref="A13:E13"/>
    </sheetView>
  </sheetViews>
  <sheetFormatPr defaultRowHeight="12.75" x14ac:dyDescent="0.2"/>
  <cols>
    <col min="1" max="1" width="53.42578125" style="2" customWidth="1"/>
    <col min="2" max="2" width="10" style="2" bestFit="1" customWidth="1"/>
    <col min="3" max="3" width="12.42578125" style="2" bestFit="1" customWidth="1"/>
    <col min="4" max="4" width="9" style="2" bestFit="1" customWidth="1"/>
    <col min="5" max="5" width="20.28515625" style="2" customWidth="1"/>
    <col min="6" max="16384" width="9.140625" style="3"/>
  </cols>
  <sheetData>
    <row r="2" spans="1:12" ht="15" x14ac:dyDescent="0.25">
      <c r="C2" s="22" t="s">
        <v>0</v>
      </c>
      <c r="D2" s="22"/>
      <c r="E2" s="22"/>
    </row>
    <row r="3" spans="1:12" ht="15" x14ac:dyDescent="0.25">
      <c r="C3" s="22" t="s">
        <v>1</v>
      </c>
      <c r="D3" s="22"/>
      <c r="E3" s="22"/>
    </row>
    <row r="4" spans="1:12" ht="15" x14ac:dyDescent="0.25">
      <c r="C4" s="22" t="s">
        <v>2</v>
      </c>
      <c r="D4" s="22"/>
      <c r="E4" s="22"/>
    </row>
    <row r="5" spans="1:12" ht="15" x14ac:dyDescent="0.25">
      <c r="C5" s="22" t="s">
        <v>3</v>
      </c>
      <c r="D5" s="22"/>
      <c r="E5" s="22"/>
    </row>
    <row r="6" spans="1:12" ht="15" x14ac:dyDescent="0.25">
      <c r="C6" s="22" t="s">
        <v>4</v>
      </c>
      <c r="D6" s="22"/>
      <c r="E6" s="22"/>
    </row>
    <row r="7" spans="1:12" ht="15" x14ac:dyDescent="0.25">
      <c r="C7" s="22" t="s">
        <v>5</v>
      </c>
      <c r="D7" s="22"/>
      <c r="E7" s="22"/>
    </row>
    <row r="8" spans="1:12" ht="15" x14ac:dyDescent="0.25">
      <c r="C8" s="22" t="s">
        <v>37</v>
      </c>
      <c r="D8" s="22"/>
      <c r="E8" s="22"/>
    </row>
    <row r="9" spans="1:12" ht="16.5" customHeight="1" x14ac:dyDescent="0.25">
      <c r="C9" s="1"/>
      <c r="D9" s="1"/>
      <c r="E9" s="1"/>
    </row>
    <row r="10" spans="1:12" ht="15" customHeight="1" x14ac:dyDescent="0.25">
      <c r="C10" s="12" t="s">
        <v>19</v>
      </c>
      <c r="D10" s="24" t="s">
        <v>20</v>
      </c>
      <c r="E10" s="24"/>
    </row>
    <row r="11" spans="1:12" ht="14.25" customHeight="1" x14ac:dyDescent="0.2"/>
    <row r="12" spans="1:12" x14ac:dyDescent="0.2">
      <c r="A12" s="23" t="s">
        <v>6</v>
      </c>
      <c r="B12" s="23"/>
      <c r="C12" s="23"/>
      <c r="D12" s="23"/>
      <c r="E12" s="23"/>
      <c r="F12" s="5"/>
      <c r="G12" s="5"/>
      <c r="H12" s="5"/>
      <c r="I12" s="5"/>
      <c r="J12" s="5"/>
      <c r="K12" s="5"/>
      <c r="L12" s="5"/>
    </row>
    <row r="13" spans="1:12" x14ac:dyDescent="0.2">
      <c r="A13" s="23" t="s">
        <v>35</v>
      </c>
      <c r="B13" s="23"/>
      <c r="C13" s="23"/>
      <c r="D13" s="23"/>
      <c r="E13" s="23"/>
      <c r="F13" s="5"/>
      <c r="G13" s="5"/>
      <c r="H13" s="5"/>
      <c r="I13" s="5"/>
      <c r="J13" s="5"/>
      <c r="K13" s="5"/>
      <c r="L13" s="5"/>
    </row>
    <row r="14" spans="1:12" x14ac:dyDescent="0.2">
      <c r="A14" s="23" t="s">
        <v>36</v>
      </c>
      <c r="B14" s="23"/>
      <c r="C14" s="23"/>
      <c r="D14" s="23"/>
      <c r="E14" s="23"/>
      <c r="F14" s="5"/>
      <c r="G14" s="5"/>
      <c r="H14" s="5"/>
      <c r="I14" s="5"/>
      <c r="J14" s="5"/>
      <c r="K14" s="5"/>
      <c r="L14" s="5"/>
    </row>
    <row r="15" spans="1:12" x14ac:dyDescent="0.2">
      <c r="E15" s="4" t="s">
        <v>31</v>
      </c>
    </row>
    <row r="16" spans="1:12" ht="38.25" x14ac:dyDescent="0.2">
      <c r="A16" s="13" t="s">
        <v>7</v>
      </c>
      <c r="B16" s="13" t="s">
        <v>32</v>
      </c>
      <c r="C16" s="13" t="s">
        <v>33</v>
      </c>
      <c r="D16" s="13" t="s">
        <v>34</v>
      </c>
      <c r="E16" s="13" t="s">
        <v>8</v>
      </c>
    </row>
    <row r="17" spans="1:5" x14ac:dyDescent="0.2">
      <c r="A17" s="14">
        <v>1</v>
      </c>
      <c r="B17" s="14">
        <v>2</v>
      </c>
      <c r="C17" s="14">
        <v>3</v>
      </c>
      <c r="D17" s="14">
        <v>4</v>
      </c>
      <c r="E17" s="14">
        <v>5</v>
      </c>
    </row>
    <row r="18" spans="1:5" ht="63.75" x14ac:dyDescent="0.2">
      <c r="A18" s="6" t="s">
        <v>29</v>
      </c>
      <c r="B18" s="15">
        <f>B19+B23</f>
        <v>133680.4</v>
      </c>
      <c r="C18" s="15">
        <f>C19+C23</f>
        <v>25057.200000000001</v>
      </c>
      <c r="D18" s="15">
        <f>D19+D23</f>
        <v>25057.200000000001</v>
      </c>
      <c r="E18" s="25" t="s">
        <v>9</v>
      </c>
    </row>
    <row r="19" spans="1:5" ht="63.75" x14ac:dyDescent="0.2">
      <c r="A19" s="8" t="s">
        <v>25</v>
      </c>
      <c r="B19" s="16">
        <f>B20</f>
        <v>87830.3</v>
      </c>
      <c r="C19" s="16">
        <f t="shared" ref="C19:D19" si="0">C20</f>
        <v>0</v>
      </c>
      <c r="D19" s="16">
        <f t="shared" si="0"/>
        <v>0</v>
      </c>
      <c r="E19" s="26"/>
    </row>
    <row r="20" spans="1:5" ht="51" x14ac:dyDescent="0.2">
      <c r="A20" s="9" t="s">
        <v>10</v>
      </c>
      <c r="B20" s="17">
        <f>B22+B21</f>
        <v>87830.3</v>
      </c>
      <c r="C20" s="17">
        <f t="shared" ref="C20:D20" si="1">C22</f>
        <v>0</v>
      </c>
      <c r="D20" s="17">
        <f t="shared" si="1"/>
        <v>0</v>
      </c>
      <c r="E20" s="27"/>
    </row>
    <row r="21" spans="1:5" x14ac:dyDescent="0.2">
      <c r="A21" s="9" t="s">
        <v>11</v>
      </c>
      <c r="B21" s="18">
        <f>9289+512+16555</f>
        <v>26356</v>
      </c>
      <c r="C21" s="18">
        <v>0</v>
      </c>
      <c r="D21" s="18">
        <v>0</v>
      </c>
      <c r="E21" s="7"/>
    </row>
    <row r="22" spans="1:5" x14ac:dyDescent="0.2">
      <c r="A22" s="9" t="s">
        <v>21</v>
      </c>
      <c r="B22" s="18">
        <f>22283+39191.3</f>
        <v>61474.3</v>
      </c>
      <c r="C22" s="18">
        <v>0</v>
      </c>
      <c r="D22" s="18">
        <v>0</v>
      </c>
      <c r="E22" s="7"/>
    </row>
    <row r="23" spans="1:5" ht="25.5" x14ac:dyDescent="0.2">
      <c r="A23" s="8" t="s">
        <v>12</v>
      </c>
      <c r="B23" s="16">
        <f t="shared" ref="B23:D24" si="2">B24</f>
        <v>45850.1</v>
      </c>
      <c r="C23" s="16">
        <f t="shared" si="2"/>
        <v>25057.200000000001</v>
      </c>
      <c r="D23" s="16">
        <f t="shared" si="2"/>
        <v>25057.200000000001</v>
      </c>
      <c r="E23" s="19" t="s">
        <v>13</v>
      </c>
    </row>
    <row r="24" spans="1:5" ht="63.75" x14ac:dyDescent="0.2">
      <c r="A24" s="9" t="s">
        <v>14</v>
      </c>
      <c r="B24" s="18">
        <f t="shared" si="2"/>
        <v>45850.1</v>
      </c>
      <c r="C24" s="18">
        <f t="shared" si="2"/>
        <v>25057.200000000001</v>
      </c>
      <c r="D24" s="18">
        <f t="shared" si="2"/>
        <v>25057.200000000001</v>
      </c>
      <c r="E24" s="20"/>
    </row>
    <row r="25" spans="1:5" x14ac:dyDescent="0.2">
      <c r="A25" s="9" t="s">
        <v>21</v>
      </c>
      <c r="B25" s="17">
        <f>25616.8+20233.3</f>
        <v>45850.1</v>
      </c>
      <c r="C25" s="18">
        <v>25057.200000000001</v>
      </c>
      <c r="D25" s="18">
        <v>25057.200000000001</v>
      </c>
      <c r="E25" s="7"/>
    </row>
    <row r="26" spans="1:5" ht="76.5" x14ac:dyDescent="0.2">
      <c r="A26" s="6" t="s">
        <v>30</v>
      </c>
      <c r="B26" s="16">
        <f>B27</f>
        <v>21834.5</v>
      </c>
      <c r="C26" s="16">
        <f>C27</f>
        <v>4000</v>
      </c>
      <c r="D26" s="16">
        <f>D27</f>
        <v>5000</v>
      </c>
      <c r="E26" s="19" t="s">
        <v>13</v>
      </c>
    </row>
    <row r="27" spans="1:5" ht="38.25" x14ac:dyDescent="0.2">
      <c r="A27" s="8" t="s">
        <v>22</v>
      </c>
      <c r="B27" s="16">
        <f>B28+B30+B33+B35</f>
        <v>21834.5</v>
      </c>
      <c r="C27" s="16">
        <f t="shared" ref="C27:D27" si="3">C28+C30</f>
        <v>4000</v>
      </c>
      <c r="D27" s="16">
        <f t="shared" si="3"/>
        <v>5000</v>
      </c>
      <c r="E27" s="21"/>
    </row>
    <row r="28" spans="1:5" ht="51" x14ac:dyDescent="0.2">
      <c r="A28" s="9" t="s">
        <v>15</v>
      </c>
      <c r="B28" s="18">
        <f>B29</f>
        <v>6400</v>
      </c>
      <c r="C28" s="18">
        <f t="shared" ref="C28:D28" si="4">C29</f>
        <v>0</v>
      </c>
      <c r="D28" s="18">
        <f t="shared" si="4"/>
        <v>0</v>
      </c>
      <c r="E28" s="21"/>
    </row>
    <row r="29" spans="1:5" x14ac:dyDescent="0.2">
      <c r="A29" s="9" t="s">
        <v>11</v>
      </c>
      <c r="B29" s="18">
        <f>4000+2400</f>
        <v>6400</v>
      </c>
      <c r="C29" s="18">
        <v>0</v>
      </c>
      <c r="D29" s="18">
        <v>0</v>
      </c>
      <c r="E29" s="21"/>
    </row>
    <row r="30" spans="1:5" ht="51" x14ac:dyDescent="0.2">
      <c r="A30" s="9" t="s">
        <v>23</v>
      </c>
      <c r="B30" s="18">
        <v>0</v>
      </c>
      <c r="C30" s="18">
        <v>4000</v>
      </c>
      <c r="D30" s="18">
        <v>5000</v>
      </c>
      <c r="E30" s="20"/>
    </row>
    <row r="31" spans="1:5" x14ac:dyDescent="0.2">
      <c r="A31" s="9" t="s">
        <v>11</v>
      </c>
      <c r="B31" s="18">
        <v>0</v>
      </c>
      <c r="C31" s="18">
        <v>4000</v>
      </c>
      <c r="D31" s="18">
        <v>5000</v>
      </c>
      <c r="E31" s="7"/>
    </row>
    <row r="32" spans="1:5" ht="25.5" x14ac:dyDescent="0.2">
      <c r="A32" s="9" t="s">
        <v>26</v>
      </c>
      <c r="B32" s="18"/>
      <c r="C32" s="18"/>
      <c r="D32" s="18"/>
      <c r="E32" s="7"/>
    </row>
    <row r="33" spans="1:5" x14ac:dyDescent="0.2">
      <c r="A33" s="10" t="s">
        <v>27</v>
      </c>
      <c r="B33" s="18">
        <v>15000</v>
      </c>
      <c r="C33" s="18"/>
      <c r="D33" s="18"/>
      <c r="E33" s="7"/>
    </row>
    <row r="34" spans="1:5" x14ac:dyDescent="0.2">
      <c r="A34" s="9" t="s">
        <v>11</v>
      </c>
      <c r="B34" s="18">
        <v>15000</v>
      </c>
      <c r="C34" s="18"/>
      <c r="D34" s="18"/>
      <c r="E34" s="7"/>
    </row>
    <row r="35" spans="1:5" ht="25.5" x14ac:dyDescent="0.2">
      <c r="A35" s="10" t="s">
        <v>28</v>
      </c>
      <c r="B35" s="18">
        <v>434.5</v>
      </c>
      <c r="C35" s="18"/>
      <c r="D35" s="18"/>
      <c r="E35" s="7"/>
    </row>
    <row r="36" spans="1:5" x14ac:dyDescent="0.2">
      <c r="A36" s="9" t="s">
        <v>11</v>
      </c>
      <c r="B36" s="18">
        <v>434.5</v>
      </c>
      <c r="C36" s="18"/>
      <c r="D36" s="18"/>
      <c r="E36" s="7"/>
    </row>
    <row r="37" spans="1:5" x14ac:dyDescent="0.2">
      <c r="A37" s="8" t="s">
        <v>16</v>
      </c>
      <c r="B37" s="16">
        <f>B18+B26</f>
        <v>155514.9</v>
      </c>
      <c r="C37" s="16">
        <f>C18+C26</f>
        <v>29057.200000000001</v>
      </c>
      <c r="D37" s="16">
        <f>D18+D26</f>
        <v>30057.200000000001</v>
      </c>
      <c r="E37" s="7"/>
    </row>
    <row r="38" spans="1:5" ht="38.25" x14ac:dyDescent="0.2">
      <c r="A38" s="9" t="s">
        <v>24</v>
      </c>
      <c r="B38" s="17">
        <v>8510</v>
      </c>
      <c r="C38" s="18">
        <v>0</v>
      </c>
      <c r="D38" s="18">
        <v>0</v>
      </c>
      <c r="E38" s="19" t="s">
        <v>13</v>
      </c>
    </row>
    <row r="39" spans="1:5" ht="19.5" customHeight="1" x14ac:dyDescent="0.2">
      <c r="A39" s="9" t="s">
        <v>11</v>
      </c>
      <c r="B39" s="17">
        <v>8510</v>
      </c>
      <c r="C39" s="18">
        <v>0</v>
      </c>
      <c r="D39" s="18">
        <v>0</v>
      </c>
      <c r="E39" s="20"/>
    </row>
    <row r="40" spans="1:5" x14ac:dyDescent="0.2">
      <c r="A40" s="8" t="s">
        <v>17</v>
      </c>
      <c r="B40" s="17">
        <f>B38</f>
        <v>8510</v>
      </c>
      <c r="C40" s="17">
        <f t="shared" ref="C40:D40" si="5">C38</f>
        <v>0</v>
      </c>
      <c r="D40" s="17">
        <f t="shared" si="5"/>
        <v>0</v>
      </c>
      <c r="E40" s="7"/>
    </row>
    <row r="41" spans="1:5" x14ac:dyDescent="0.2">
      <c r="A41" s="11" t="s">
        <v>18</v>
      </c>
      <c r="B41" s="16">
        <f>B37+B40</f>
        <v>164024.9</v>
      </c>
      <c r="C41" s="16">
        <f t="shared" ref="C41:D41" si="6">C37+C40</f>
        <v>29057.200000000001</v>
      </c>
      <c r="D41" s="16">
        <f t="shared" si="6"/>
        <v>30057.200000000001</v>
      </c>
      <c r="E41" s="7"/>
    </row>
  </sheetData>
  <mergeCells count="15">
    <mergeCell ref="E23:E24"/>
    <mergeCell ref="E26:E30"/>
    <mergeCell ref="E38:E39"/>
    <mergeCell ref="C2:E2"/>
    <mergeCell ref="C3:E3"/>
    <mergeCell ref="C4:E4"/>
    <mergeCell ref="C5:E5"/>
    <mergeCell ref="A12:E12"/>
    <mergeCell ref="A13:E13"/>
    <mergeCell ref="A14:E14"/>
    <mergeCell ref="C6:E6"/>
    <mergeCell ref="C7:E7"/>
    <mergeCell ref="C8:E8"/>
    <mergeCell ref="D10:E10"/>
    <mergeCell ref="E18:E20"/>
  </mergeCells>
  <pageMargins left="0.36562499999999998" right="0" top="0.57187500000000002" bottom="0.44062499999999999" header="0.31496062992125984" footer="0.15937499999999999"/>
  <pageSetup paperSize="9" scale="90" fitToHeight="0" orientation="portrait" horizontalDpi="180" verticalDpi="18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2020-03-27T08:36:53Z</dcterms:modified>
</cp:coreProperties>
</file>